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https://formaposte365.sharepoint.com/sites/COMQUALITE851/Documents partages/General/"/>
    </mc:Choice>
  </mc:AlternateContent>
  <xr:revisionPtr revIDLastSave="112" documentId="8_{C655F7A5-F337-4CB3-B3C2-5BB14A804D22}" xr6:coauthVersionLast="47" xr6:coauthVersionMax="47" xr10:uidLastSave="{D9F261BF-15EF-4476-B048-9435420008A0}"/>
  <bookViews>
    <workbookView xWindow="-108" yWindow="-108" windowWidth="23256" windowHeight="12576" xr2:uid="{BA436443-7070-439E-977E-55AA873FDA59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F6" i="1"/>
  <c r="E6" i="1"/>
  <c r="G9" i="1"/>
  <c r="F9" i="1"/>
  <c r="E9" i="1"/>
  <c r="F8" i="1"/>
  <c r="E8" i="1"/>
  <c r="G8" i="1"/>
  <c r="G7" i="1"/>
  <c r="F7" i="1"/>
  <c r="E7" i="1"/>
  <c r="D7" i="1"/>
  <c r="G6" i="1"/>
  <c r="G5" i="1"/>
  <c r="F5" i="1"/>
  <c r="E5" i="1"/>
</calcChain>
</file>

<file path=xl/sharedStrings.xml><?xml version="1.0" encoding="utf-8"?>
<sst xmlns="http://schemas.openxmlformats.org/spreadsheetml/2006/main" count="17" uniqueCount="17">
  <si>
    <t>SOURCES</t>
  </si>
  <si>
    <t>CONTRAT D'APPRENTISSAGE</t>
  </si>
  <si>
    <t>CONTRAT DE PROFESSIONNALISATION</t>
  </si>
  <si>
    <t>*SMIC au 01/01/24</t>
  </si>
  <si>
    <t>*SMC au 01/04/24</t>
  </si>
  <si>
    <t xml:space="preserve">                                           ÂGE                                             NIVEAU DU                             DIPLÔME PREPARÉ</t>
  </si>
  <si>
    <t>16  à 17 ans</t>
  </si>
  <si>
    <t>18 à 20 ans</t>
  </si>
  <si>
    <t>21 à 25 ans</t>
  </si>
  <si>
    <t>26 à 29 ans</t>
  </si>
  <si>
    <t>Plus de 30 ans</t>
  </si>
  <si>
    <t xml:space="preserve">NIV 3 </t>
  </si>
  <si>
    <t>NIV 4 -BAC</t>
  </si>
  <si>
    <t>NIV5 -BAC+2</t>
  </si>
  <si>
    <t>NIV6- BAC+3</t>
  </si>
  <si>
    <t>NIV7-BAC+5</t>
  </si>
  <si>
    <t>* sous réserve de modification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</si>
</sst>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1"/>
      <name val="Poppins"/>
    </font>
    <font>
      <b/>
      <sz val="12"/>
      <color theme="0"/>
      <name val="Poppins"/>
    </font>
    <font>
      <b/>
      <sz val="11"/>
      <color theme="0"/>
      <name val="Poppins"/>
    </font>
    <font>
      <b/>
      <sz val="11"/>
      <color theme="1"/>
      <name val="Poppins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64282"/>
        <bgColor indexed="64"/>
      </patternFill>
    </fill>
    <fill>
      <patternFill patternType="solid">
        <fgColor rgb="FF9BC9FB"/>
        <bgColor indexed="64"/>
      </patternFill>
    </fill>
    <fill>
      <patternFill patternType="solid">
        <fgColor rgb="FFDAA6DE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096"/>
      <color rgb="FFDAA6DE"/>
      <color rgb="FF9BC9FB"/>
      <color rgb="FF064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429C-2A0B-4668-B13A-824E9A6D6D26}">
  <sheetPr>
    <pageSetUpPr fitToPage="1"/>
  </sheetPr>
  <dimension ref="A2:H12"/>
  <sheetViews>
    <sheetView showGridLines="0" tabSelected="1" zoomScaleNormal="100" workbookViewId="0">
      <selection activeCell="F12" sqref="F12"/>
    </sheetView>
  </sheetViews>
  <sheetFormatPr defaultColWidth="11.42578125" defaultRowHeight="14.45"/>
  <cols>
    <col min="1" max="1" width="18.140625" customWidth="1"/>
    <col min="2" max="2" width="17.140625" customWidth="1"/>
    <col min="3" max="3" width="31.42578125" customWidth="1"/>
    <col min="4" max="4" width="21.5703125" customWidth="1"/>
    <col min="5" max="5" width="21" customWidth="1"/>
    <col min="6" max="7" width="20.42578125" customWidth="1"/>
    <col min="8" max="8" width="47.140625" customWidth="1"/>
  </cols>
  <sheetData>
    <row r="2" spans="1:8">
      <c r="D2" s="16"/>
      <c r="E2" s="16"/>
      <c r="F2" s="16"/>
      <c r="G2" s="16"/>
    </row>
    <row r="3" spans="1:8" ht="24">
      <c r="A3" s="15" t="s">
        <v>0</v>
      </c>
      <c r="B3" s="15"/>
      <c r="C3" s="1"/>
      <c r="D3" s="14" t="s">
        <v>1</v>
      </c>
      <c r="E3" s="14"/>
      <c r="F3" s="14"/>
      <c r="G3" s="14"/>
      <c r="H3" s="2" t="s">
        <v>2</v>
      </c>
    </row>
    <row r="4" spans="1:8" ht="64.5" customHeight="1">
      <c r="A4" s="6" t="s">
        <v>3</v>
      </c>
      <c r="B4" s="6" t="s">
        <v>4</v>
      </c>
      <c r="C4" s="10" t="s">
        <v>5</v>
      </c>
      <c r="D4" s="9" t="s">
        <v>6</v>
      </c>
      <c r="E4" s="7" t="s">
        <v>7</v>
      </c>
      <c r="F4" s="7" t="s">
        <v>8</v>
      </c>
      <c r="G4" s="7" t="s">
        <v>9</v>
      </c>
      <c r="H4" s="8" t="s">
        <v>10</v>
      </c>
    </row>
    <row r="5" spans="1:8" ht="21.75">
      <c r="A5" s="13">
        <v>1801.8</v>
      </c>
      <c r="B5" s="13">
        <v>1824.63</v>
      </c>
      <c r="C5" s="11" t="s">
        <v>11</v>
      </c>
      <c r="D5" s="4"/>
      <c r="E5" s="4">
        <f>A5*0.59</f>
        <v>1063.0619999999999</v>
      </c>
      <c r="F5" s="4">
        <f>B5*0.61</f>
        <v>1113.0243</v>
      </c>
      <c r="G5" s="4">
        <f>B5</f>
        <v>1824.63</v>
      </c>
      <c r="H5" s="5">
        <f>A5</f>
        <v>1801.8</v>
      </c>
    </row>
    <row r="6" spans="1:8" ht="20.45">
      <c r="A6" s="13"/>
      <c r="B6" s="13">
        <v>1852.11</v>
      </c>
      <c r="C6" s="12" t="s">
        <v>12</v>
      </c>
      <c r="D6" s="4"/>
      <c r="E6" s="4">
        <f>A5*0.75</f>
        <v>1351.35</v>
      </c>
      <c r="F6" s="4">
        <f xml:space="preserve"> B6*0.8</f>
        <v>1481.6880000000001</v>
      </c>
      <c r="G6" s="4">
        <f>B6</f>
        <v>1852.11</v>
      </c>
      <c r="H6" s="5"/>
    </row>
    <row r="7" spans="1:8" ht="20.45">
      <c r="A7" s="13"/>
      <c r="B7" s="13">
        <v>1864.63</v>
      </c>
      <c r="C7" s="12" t="s">
        <v>13</v>
      </c>
      <c r="D7" s="4">
        <f>A5*0.45</f>
        <v>810.81</v>
      </c>
      <c r="E7" s="4">
        <f>0.61*A5</f>
        <v>1099.098</v>
      </c>
      <c r="F7" s="4">
        <f>0.8*B7</f>
        <v>1491.7040000000002</v>
      </c>
      <c r="G7" s="4">
        <f>B7</f>
        <v>1864.63</v>
      </c>
      <c r="H7" s="5"/>
    </row>
    <row r="8" spans="1:8" ht="20.45">
      <c r="A8" s="13"/>
      <c r="B8" s="13">
        <v>1881.67</v>
      </c>
      <c r="C8" s="12" t="s">
        <v>14</v>
      </c>
      <c r="D8" s="4"/>
      <c r="E8" s="4">
        <f xml:space="preserve"> 0.69*A5</f>
        <v>1243.242</v>
      </c>
      <c r="F8" s="4">
        <f>0.85*B8</f>
        <v>1599.4195</v>
      </c>
      <c r="G8" s="4">
        <f>B8</f>
        <v>1881.67</v>
      </c>
      <c r="H8" s="5"/>
    </row>
    <row r="9" spans="1:8" ht="20.45">
      <c r="A9" s="13"/>
      <c r="B9" s="13">
        <v>2067.67</v>
      </c>
      <c r="C9" s="12" t="s">
        <v>15</v>
      </c>
      <c r="D9" s="4"/>
      <c r="E9" s="4">
        <f>0.84*A5</f>
        <v>1513.5119999999999</v>
      </c>
      <c r="F9" s="4">
        <f>0.83*B9</f>
        <v>1716.1660999999999</v>
      </c>
      <c r="G9" s="4">
        <f>B9</f>
        <v>2067.67</v>
      </c>
      <c r="H9" s="5"/>
    </row>
    <row r="10" spans="1:8" ht="20.45">
      <c r="A10" s="3"/>
      <c r="B10" s="3"/>
      <c r="C10" s="3"/>
      <c r="D10" s="3"/>
      <c r="F10" s="3"/>
      <c r="G10" s="3"/>
      <c r="H10" s="3"/>
    </row>
    <row r="11" spans="1:8" ht="40.9">
      <c r="A11" s="3" t="s">
        <v>16</v>
      </c>
      <c r="B11" s="1"/>
      <c r="C11" s="1"/>
      <c r="D11" s="1"/>
      <c r="E11" s="1"/>
      <c r="F11" s="1"/>
      <c r="G11" s="1"/>
      <c r="H11" s="1"/>
    </row>
    <row r="12" spans="1:8" ht="20.45">
      <c r="A12" s="1"/>
      <c r="B12" s="1"/>
      <c r="C12" s="1"/>
      <c r="D12" s="1"/>
      <c r="E12" s="1"/>
      <c r="F12" s="1"/>
      <c r="G12" s="1"/>
      <c r="H12" s="1"/>
    </row>
  </sheetData>
  <mergeCells count="3">
    <mergeCell ref="D2:G2"/>
    <mergeCell ref="D3:G3"/>
    <mergeCell ref="A3:B3"/>
  </mergeCells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883613363CC642B327A3A260C312C3" ma:contentTypeVersion="6" ma:contentTypeDescription="Crée un document." ma:contentTypeScope="" ma:versionID="cf8c7f1e3a1f9b6661dda99d53d17430">
  <xsd:schema xmlns:xsd="http://www.w3.org/2001/XMLSchema" xmlns:xs="http://www.w3.org/2001/XMLSchema" xmlns:p="http://schemas.microsoft.com/office/2006/metadata/properties" xmlns:ns2="0e32d88a-9e6c-4a5f-8272-92ed99d9cfa4" xmlns:ns3="3b8197ea-2a4f-49ec-a94b-a648a383954a" targetNamespace="http://schemas.microsoft.com/office/2006/metadata/properties" ma:root="true" ma:fieldsID="20ce8f3af3ef01e0fa5feb8c77e1f455" ns2:_="" ns3:_="">
    <xsd:import namespace="0e32d88a-9e6c-4a5f-8272-92ed99d9cfa4"/>
    <xsd:import namespace="3b8197ea-2a4f-49ec-a94b-a648a38395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2d88a-9e6c-4a5f-8272-92ed99d9cf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197ea-2a4f-49ec-a94b-a648a3839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91800B-3B39-4862-8495-50DFA3FE89A2}"/>
</file>

<file path=customXml/itemProps2.xml><?xml version="1.0" encoding="utf-8"?>
<ds:datastoreItem xmlns:ds="http://schemas.openxmlformats.org/officeDocument/2006/customXml" ds:itemID="{C67889AD-E7A1-4659-9BA8-47A13874EB4E}"/>
</file>

<file path=customXml/itemProps3.xml><?xml version="1.0" encoding="utf-8"?>
<ds:datastoreItem xmlns:ds="http://schemas.openxmlformats.org/officeDocument/2006/customXml" ds:itemID="{977FAA50-E01F-43C1-A636-450E9ED6D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Cécile MOLET</dc:creator>
  <cp:keywords/>
  <dc:description/>
  <cp:lastModifiedBy>Mathilde GINIER</cp:lastModifiedBy>
  <cp:revision/>
  <dcterms:created xsi:type="dcterms:W3CDTF">2024-04-11T11:40:30Z</dcterms:created>
  <dcterms:modified xsi:type="dcterms:W3CDTF">2024-10-29T16:12:05Z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0x010100F0883613363CC642B327A3A260C312C3</vt:lpwstr>
  </property>
</Properties>
</file>